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5360" windowHeight="8850" activeTab="0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<sst xmlns="http://schemas.openxmlformats.org/spreadsheetml/2006/main" count="15" uniqueCount="13">
  <si>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Masa</t>
  </si>
  <si>
    <t>Pesas</t>
  </si>
  <si>
    <t>DATOS</t>
  </si>
  <si>
    <t>(cm)</t>
  </si>
  <si>
    <t>(g)</t>
  </si>
  <si>
    <t>Masa del portapesas (g)</t>
  </si>
  <si>
    <t>Lectura</t>
  </si>
  <si>
    <t>L</t>
  </si>
  <si>
    <t>k = m/L</t>
  </si>
  <si>
    <t>(g/cm)</t>
  </si>
  <si>
    <r>
      <t>k</t>
    </r>
    <r>
      <rPr>
        <b/>
        <vertAlign val="subscript"/>
        <sz val="11"/>
        <rFont val="Arial"/>
        <family val="2"/>
      </rPr>
      <t xml:space="preserve">med  </t>
    </r>
    <r>
      <rPr>
        <b/>
        <sz val="11"/>
        <rFont val="Arial"/>
        <family val="2"/>
      </rPr>
      <t>=</t>
    </r>
  </si>
  <si>
    <t>Pesas (nº de unidades)</t>
  </si>
  <si>
    <t>Lectura inicial muelle  (cm)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</si>
</sst>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18.2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center"/>
    </xf>
    <xf numFmtId="172" fontId="0" fillId="0" borderId="4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172" fontId="3" fillId="4" borderId="3" xfId="0" applyNumberFormat="1" applyFont="1" applyFill="1" applyBorder="1" applyAlignment="1" applyProtection="1">
      <alignment horizontal="center" vertical="center"/>
      <protection locked="0"/>
    </xf>
    <xf numFmtId="172" fontId="4" fillId="5" borderId="6" xfId="0" applyNumberFormat="1" applyFont="1" applyFill="1" applyBorder="1" applyAlignment="1">
      <alignment horizontal="center" vertical="center"/>
    </xf>
    <xf numFmtId="172" fontId="4" fillId="5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17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72" fontId="1" fillId="0" borderId="0" xfId="0" applyNumberFormat="1" applyFont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7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/>
    </xf>
    <xf numFmtId="172" fontId="0" fillId="0" borderId="5" xfId="0" applyNumberFormat="1" applyFont="1" applyFill="1" applyBorder="1" applyAlignment="1" applyProtection="1">
      <alignment/>
      <protection locked="0"/>
    </xf>
    <xf numFmtId="0" fontId="0" fillId="3" borderId="5" xfId="0" applyFill="1" applyBorder="1" applyAlignment="1">
      <alignment/>
    </xf>
    <xf numFmtId="0" fontId="0" fillId="3" borderId="5" xfId="0" applyFont="1" applyFill="1" applyBorder="1" applyAlignment="1">
      <alignment/>
    </xf>
    <xf numFmtId="1" fontId="0" fillId="4" borderId="5" xfId="0" applyNumberFormat="1" applyFont="1" applyFill="1" applyBorder="1" applyAlignment="1" applyProtection="1">
      <alignment/>
      <protection/>
    </xf>
    <xf numFmtId="0" fontId="0" fillId="2" borderId="1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72" fontId="4" fillId="5" borderId="13" xfId="0" applyNumberFormat="1" applyFont="1" applyFill="1" applyBorder="1" applyAlignment="1">
      <alignment horizontal="center" vertical="center"/>
    </xf>
    <xf numFmtId="172" fontId="4" fillId="5" borderId="14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/>
    </xf>
    <xf numFmtId="0" fontId="4" fillId="5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10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Estudio del alargamiento
 de un muelle</a:t>
            </a:r>
          </a:p>
        </c:rich>
      </c:tx>
      <c:layout>
        <c:manualLayout>
          <c:xMode val="factor"/>
          <c:yMode val="factor"/>
          <c:x val="0.3525"/>
          <c:y val="-0.017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"/>
          <c:y val="0.137"/>
          <c:w val="0.883"/>
          <c:h val="0.69075"/>
        </c:manualLayout>
      </c:layout>
      <c:scatterChart>
        <c:scatterStyle val="smoothMarker"/>
        <c:varyColors val="1"/>
        <c:ser>
          <c:idx val="0"/>
          <c:order val="0"/>
          <c:tx>
            <c:v>Hooke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Datos!$K$9:$K$19</c:f>
              <c:numCache>
                <c:ptCount val="11"/>
                <c:pt idx="0">
                  <c:v>0</c:v>
                </c:pt>
                <c:pt idx="1">
                  <c:v>2.799999999999999</c:v>
                </c:pt>
                <c:pt idx="2">
                  <c:v>5.4</c:v>
                </c:pt>
                <c:pt idx="3">
                  <c:v>7.799999999999999</c:v>
                </c:pt>
                <c:pt idx="4">
                  <c:v>10.200000000000001</c:v>
                </c:pt>
                <c:pt idx="5">
                  <c:v>12.799999999999999</c:v>
                </c:pt>
                <c:pt idx="6">
                  <c:v>15.200000000000001</c:v>
                </c:pt>
                <c:pt idx="7">
                  <c:v>17.6</c:v>
                </c:pt>
                <c:pt idx="8">
                  <c:v>20.200000000000003</c:v>
                </c:pt>
                <c:pt idx="9">
                  <c:v>22.6</c:v>
                </c:pt>
                <c:pt idx="10">
                  <c:v>25.200000000000003</c:v>
                </c:pt>
              </c:numCache>
            </c:numRef>
          </c:xVal>
          <c:yVal>
            <c:numRef>
              <c:f>Datos!$J$9:$J$19</c:f>
              <c:numCache>
                <c:ptCount val="11"/>
                <c:pt idx="0">
                  <c:v>0</c:v>
                </c:pt>
                <c:pt idx="1">
                  <c:v>56</c:v>
                </c:pt>
                <c:pt idx="2">
                  <c:v>106.4</c:v>
                </c:pt>
                <c:pt idx="3">
                  <c:v>157.4</c:v>
                </c:pt>
                <c:pt idx="4">
                  <c:v>205.7</c:v>
                </c:pt>
                <c:pt idx="5">
                  <c:v>256.7</c:v>
                </c:pt>
                <c:pt idx="6">
                  <c:v>307.1</c:v>
                </c:pt>
                <c:pt idx="7">
                  <c:v>358.1</c:v>
                </c:pt>
                <c:pt idx="8">
                  <c:v>408.5</c:v>
                </c:pt>
                <c:pt idx="9">
                  <c:v>459.5</c:v>
                </c:pt>
                <c:pt idx="10">
                  <c:v>510.5</c:v>
                </c:pt>
              </c:numCache>
            </c:numRef>
          </c:yVal>
          <c:smooth val="1"/>
        </c:ser>
        <c:axId val="29577549"/>
        <c:axId val="64871350"/>
      </c:scatterChart>
      <c:valAx>
        <c:axId val="295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Alargamiento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crossBetween val="midCat"/>
        <c:dispUnits/>
      </c:valAx>
      <c:valAx>
        <c:axId val="64871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Masa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209550</xdr:rowOff>
    </xdr:from>
    <xdr:to>
      <xdr:col>8</xdr:col>
      <xdr:colOff>142875</xdr:colOff>
      <xdr:row>0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209550"/>
          <a:ext cx="3105150" cy="30480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Cálculo de la constante elástica de un muelle</a:t>
          </a:r>
        </a:p>
      </xdr:txBody>
    </xdr:sp>
    <xdr:clientData/>
  </xdr:twoCellAnchor>
  <xdr:twoCellAnchor>
    <xdr:from>
      <xdr:col>0</xdr:col>
      <xdr:colOff>285750</xdr:colOff>
      <xdr:row>0</xdr:row>
      <xdr:rowOff>171450</xdr:rowOff>
    </xdr:from>
    <xdr:to>
      <xdr:col>2</xdr:col>
      <xdr:colOff>581025</xdr:colOff>
      <xdr:row>1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85750" y="171450"/>
          <a:ext cx="1485900" cy="504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Rellenar las celdas con fondo naranja</a:t>
          </a:r>
        </a:p>
      </xdr:txBody>
    </xdr:sp>
    <xdr:clientData/>
  </xdr:twoCellAnchor>
  <xdr:twoCellAnchor>
    <xdr:from>
      <xdr:col>8</xdr:col>
      <xdr:colOff>390525</xdr:colOff>
      <xdr:row>0</xdr:row>
      <xdr:rowOff>133350</xdr:rowOff>
    </xdr:from>
    <xdr:to>
      <xdr:col>11</xdr:col>
      <xdr:colOff>428625</xdr:colOff>
      <xdr:row>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29275" y="133350"/>
          <a:ext cx="220027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Los resultados de los cálculos efectuados aparecerán en las celdas con fondo azul-verde.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4</xdr:col>
      <xdr:colOff>438150</xdr:colOff>
      <xdr:row>18</xdr:row>
      <xdr:rowOff>257175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428625" y="4600575"/>
          <a:ext cx="2847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Si no se introduce la masa (real) de alguna de las pesas se considera que ésta es cero y, por tanto, no se contabilizará.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19050</xdr:rowOff>
    </xdr:from>
    <xdr:to>
      <xdr:col>10</xdr:col>
      <xdr:colOff>438150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514475" y="800100"/>
        <a:ext cx="6543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8"/>
  <sheetViews>
    <sheetView showGridLines="0" tabSelected="1" workbookViewId="0" topLeftCell="A1">
      <selection activeCell="P10" sqref="P10"/>
    </sheetView>
  </sheetViews>
  <sheetFormatPr defaultColWidth="11.421875" defaultRowHeight="12.75"/>
  <cols>
    <col min="1" max="1" width="6.421875" style="0" customWidth="1"/>
    <col min="3" max="3" width="17.140625" style="0" customWidth="1"/>
    <col min="4" max="4" width="7.57421875" style="0" customWidth="1"/>
    <col min="5" max="5" width="9.8515625" style="0" customWidth="1"/>
    <col min="6" max="6" width="8.7109375" style="0" customWidth="1"/>
    <col min="7" max="7" width="8.7109375" style="2" customWidth="1"/>
    <col min="8" max="8" width="8.7109375" style="0" customWidth="1"/>
    <col min="9" max="9" width="11.00390625" style="0" customWidth="1"/>
    <col min="10" max="12" width="10.7109375" style="0" customWidth="1"/>
    <col min="13" max="13" width="7.00390625" style="0" hidden="1" customWidth="1"/>
    <col min="15" max="15" width="15.7109375" style="0" customWidth="1"/>
    <col min="16" max="16" width="6.8515625" style="0" customWidth="1"/>
  </cols>
  <sheetData>
    <row r="1" ht="44.25" customHeight="1"/>
    <row r="2" ht="15" customHeight="1"/>
    <row r="3" spans="2:11" ht="27" customHeight="1">
      <c r="B3" s="18"/>
      <c r="G3" s="61">
        <f>IF($D$11="","¡Error!  Falta dato de la masa del portapesas","")</f>
      </c>
      <c r="H3" s="62"/>
      <c r="I3" s="62"/>
      <c r="J3" s="62"/>
      <c r="K3" s="62"/>
    </row>
    <row r="4" spans="2:7" ht="19.5" customHeight="1">
      <c r="B4" s="18"/>
      <c r="G4" s="18">
        <f>IF($D$10="","¡Error!  Falta valor lectura sin carga","")</f>
      </c>
    </row>
    <row r="5" ht="3.75" customHeight="1"/>
    <row r="6" spans="2:13" ht="19.5" customHeight="1">
      <c r="B6" s="65"/>
      <c r="C6" s="65"/>
      <c r="D6" s="65"/>
      <c r="F6" s="63" t="s">
        <v>11</v>
      </c>
      <c r="G6" s="64"/>
      <c r="H6" s="64"/>
      <c r="I6" s="37" t="s">
        <v>6</v>
      </c>
      <c r="J6" s="38" t="s">
        <v>0</v>
      </c>
      <c r="K6" s="20" t="s">
        <v>7</v>
      </c>
      <c r="L6" s="20" t="s">
        <v>8</v>
      </c>
      <c r="M6" s="42"/>
    </row>
    <row r="7" spans="2:13" ht="18" customHeight="1">
      <c r="B7" s="65"/>
      <c r="C7" s="65"/>
      <c r="D7" s="65"/>
      <c r="F7" s="20">
        <v>50</v>
      </c>
      <c r="G7" s="39">
        <v>100</v>
      </c>
      <c r="H7" s="20">
        <v>200</v>
      </c>
      <c r="I7" s="37" t="s">
        <v>3</v>
      </c>
      <c r="J7" s="38" t="s">
        <v>4</v>
      </c>
      <c r="K7" s="20" t="s">
        <v>3</v>
      </c>
      <c r="L7" s="20" t="s">
        <v>9</v>
      </c>
      <c r="M7" s="43"/>
    </row>
    <row r="8" spans="2:13" ht="3.75" customHeight="1" thickBot="1">
      <c r="B8" s="4"/>
      <c r="C8" s="4"/>
      <c r="D8" s="4"/>
      <c r="F8" s="5"/>
      <c r="G8" s="6"/>
      <c r="H8" s="6"/>
      <c r="I8" s="8"/>
      <c r="J8" s="45"/>
      <c r="K8" s="46"/>
      <c r="L8" s="47"/>
      <c r="M8" s="6"/>
    </row>
    <row r="9" spans="2:13" ht="24.75" customHeight="1" thickBot="1" thickTop="1">
      <c r="B9" s="58" t="s">
        <v>2</v>
      </c>
      <c r="C9" s="59"/>
      <c r="D9" s="60"/>
      <c r="F9" s="53">
        <v>0</v>
      </c>
      <c r="G9" s="53">
        <v>0</v>
      </c>
      <c r="H9" s="54">
        <v>0</v>
      </c>
      <c r="I9" s="55">
        <v>0</v>
      </c>
      <c r="J9" s="52">
        <v>0</v>
      </c>
      <c r="K9" s="52">
        <v>0</v>
      </c>
      <c r="L9" s="51"/>
      <c r="M9" s="6"/>
    </row>
    <row r="10" spans="2:13" ht="24.75" customHeight="1" thickTop="1">
      <c r="B10" s="56" t="s">
        <v>12</v>
      </c>
      <c r="C10" s="57"/>
      <c r="D10" s="26">
        <v>8.4</v>
      </c>
      <c r="F10" s="21">
        <v>1</v>
      </c>
      <c r="G10" s="21"/>
      <c r="H10" s="21"/>
      <c r="I10" s="22">
        <v>11.2</v>
      </c>
      <c r="J10" s="48">
        <f>IF(M10=0,"",IF($D$11="","",F10*$D$14+G10*$D$15+H10*$D$16+$D$11))</f>
        <v>56</v>
      </c>
      <c r="K10" s="49">
        <f>IF(I10="","",IF($D$10="","",I10-$D$10))</f>
        <v>2.799999999999999</v>
      </c>
      <c r="L10" s="50">
        <f>IF(J10=""," ",IF(K10="","",J10/K10))</f>
        <v>20.000000000000007</v>
      </c>
      <c r="M10" s="44">
        <f aca="true" t="shared" si="0" ref="M10:M19">COUNT(F10:H10)</f>
        <v>1</v>
      </c>
    </row>
    <row r="11" spans="1:13" ht="24.75" customHeight="1">
      <c r="A11" s="36"/>
      <c r="B11" s="56" t="s">
        <v>5</v>
      </c>
      <c r="C11" s="57"/>
      <c r="D11" s="26">
        <v>5</v>
      </c>
      <c r="F11" s="21"/>
      <c r="G11" s="21">
        <v>1</v>
      </c>
      <c r="H11" s="21"/>
      <c r="I11" s="22">
        <v>13.8</v>
      </c>
      <c r="J11" s="23">
        <f aca="true" t="shared" si="1" ref="J11:J19">IF(M11=0,"",IF($D$11="","",F11*$D$14+G11*$D$15+H11*$D$16+$D$11))</f>
        <v>106.4</v>
      </c>
      <c r="K11" s="24">
        <f aca="true" t="shared" si="2" ref="K11:K19">IF(I11="","",IF($D$10="","",I11-$D$10))</f>
        <v>5.4</v>
      </c>
      <c r="L11" s="25">
        <f aca="true" t="shared" si="3" ref="L11:L19">IF(J11=""," ",IF(K11="","",J11/K11))</f>
        <v>19.703703703703702</v>
      </c>
      <c r="M11" s="44">
        <f t="shared" si="0"/>
        <v>1</v>
      </c>
    </row>
    <row r="12" spans="2:13" ht="24.75" customHeight="1">
      <c r="B12" s="1"/>
      <c r="D12" s="27"/>
      <c r="F12" s="21">
        <v>1</v>
      </c>
      <c r="G12" s="21">
        <v>1</v>
      </c>
      <c r="H12" s="35"/>
      <c r="I12" s="22">
        <v>16.2</v>
      </c>
      <c r="J12" s="23">
        <f t="shared" si="1"/>
        <v>157.4</v>
      </c>
      <c r="K12" s="24">
        <f t="shared" si="2"/>
        <v>7.799999999999999</v>
      </c>
      <c r="L12" s="25">
        <f t="shared" si="3"/>
        <v>20.179487179487182</v>
      </c>
      <c r="M12" s="44">
        <f t="shared" si="0"/>
        <v>2</v>
      </c>
    </row>
    <row r="13" spans="2:13" ht="24.75" customHeight="1">
      <c r="B13" s="1"/>
      <c r="C13" s="19" t="s">
        <v>1</v>
      </c>
      <c r="D13" s="20" t="s">
        <v>4</v>
      </c>
      <c r="F13" s="21"/>
      <c r="G13" s="21"/>
      <c r="H13" s="21">
        <v>1</v>
      </c>
      <c r="I13" s="22">
        <v>18.6</v>
      </c>
      <c r="J13" s="23">
        <f t="shared" si="1"/>
        <v>205.7</v>
      </c>
      <c r="K13" s="24">
        <f t="shared" si="2"/>
        <v>10.200000000000001</v>
      </c>
      <c r="L13" s="25">
        <f t="shared" si="3"/>
        <v>20.166666666666664</v>
      </c>
      <c r="M13" s="44">
        <f t="shared" si="0"/>
        <v>1</v>
      </c>
    </row>
    <row r="14" spans="2:13" ht="24.75" customHeight="1">
      <c r="B14" s="1"/>
      <c r="C14" s="20">
        <v>50</v>
      </c>
      <c r="D14" s="26">
        <v>51</v>
      </c>
      <c r="F14" s="21">
        <v>1</v>
      </c>
      <c r="G14" s="21"/>
      <c r="H14" s="21">
        <v>1</v>
      </c>
      <c r="I14" s="22">
        <v>21.2</v>
      </c>
      <c r="J14" s="23">
        <f t="shared" si="1"/>
        <v>256.7</v>
      </c>
      <c r="K14" s="24">
        <f t="shared" si="2"/>
        <v>12.799999999999999</v>
      </c>
      <c r="L14" s="25">
        <f t="shared" si="3"/>
        <v>20.0546875</v>
      </c>
      <c r="M14" s="44">
        <f t="shared" si="0"/>
        <v>2</v>
      </c>
    </row>
    <row r="15" spans="2:13" ht="24.75" customHeight="1">
      <c r="B15" s="1"/>
      <c r="C15" s="20">
        <v>100</v>
      </c>
      <c r="D15" s="26">
        <v>101.4</v>
      </c>
      <c r="F15" s="21"/>
      <c r="G15" s="21">
        <v>1</v>
      </c>
      <c r="H15" s="21">
        <v>1</v>
      </c>
      <c r="I15" s="22">
        <v>23.6</v>
      </c>
      <c r="J15" s="23">
        <f t="shared" si="1"/>
        <v>307.1</v>
      </c>
      <c r="K15" s="24">
        <f t="shared" si="2"/>
        <v>15.200000000000001</v>
      </c>
      <c r="L15" s="25">
        <f t="shared" si="3"/>
        <v>20.20394736842105</v>
      </c>
      <c r="M15" s="44">
        <f t="shared" si="0"/>
        <v>2</v>
      </c>
    </row>
    <row r="16" spans="2:13" ht="24.75" customHeight="1">
      <c r="B16" s="1"/>
      <c r="C16" s="20">
        <v>200</v>
      </c>
      <c r="D16" s="26">
        <v>200.7</v>
      </c>
      <c r="F16" s="21">
        <v>1</v>
      </c>
      <c r="G16" s="21">
        <v>1</v>
      </c>
      <c r="H16" s="21">
        <v>1</v>
      </c>
      <c r="I16" s="22">
        <v>26</v>
      </c>
      <c r="J16" s="23">
        <f t="shared" si="1"/>
        <v>358.1</v>
      </c>
      <c r="K16" s="24">
        <f t="shared" si="2"/>
        <v>17.6</v>
      </c>
      <c r="L16" s="25">
        <f t="shared" si="3"/>
        <v>20.34659090909091</v>
      </c>
      <c r="M16" s="44">
        <f t="shared" si="0"/>
        <v>3</v>
      </c>
    </row>
    <row r="17" spans="2:13" ht="24.75" customHeight="1">
      <c r="B17" s="1"/>
      <c r="C17" s="12"/>
      <c r="D17" s="13"/>
      <c r="F17" s="21"/>
      <c r="G17" s="21">
        <v>2</v>
      </c>
      <c r="H17" s="21">
        <v>1</v>
      </c>
      <c r="I17" s="22">
        <v>28.6</v>
      </c>
      <c r="J17" s="23">
        <f t="shared" si="1"/>
        <v>408.5</v>
      </c>
      <c r="K17" s="24">
        <f t="shared" si="2"/>
        <v>20.200000000000003</v>
      </c>
      <c r="L17" s="25">
        <f t="shared" si="3"/>
        <v>20.22277227722772</v>
      </c>
      <c r="M17" s="44">
        <f t="shared" si="0"/>
        <v>2</v>
      </c>
    </row>
    <row r="18" spans="2:13" ht="24.75" customHeight="1">
      <c r="B18" s="1"/>
      <c r="C18" s="10"/>
      <c r="D18" s="11"/>
      <c r="F18" s="21">
        <v>1</v>
      </c>
      <c r="G18" s="21">
        <v>2</v>
      </c>
      <c r="H18" s="35">
        <v>1</v>
      </c>
      <c r="I18" s="22">
        <v>31</v>
      </c>
      <c r="J18" s="23">
        <f t="shared" si="1"/>
        <v>459.5</v>
      </c>
      <c r="K18" s="24">
        <f t="shared" si="2"/>
        <v>22.6</v>
      </c>
      <c r="L18" s="25">
        <f t="shared" si="3"/>
        <v>20.331858407079643</v>
      </c>
      <c r="M18" s="44">
        <f t="shared" si="0"/>
        <v>3</v>
      </c>
    </row>
    <row r="19" spans="2:13" ht="24.75" customHeight="1">
      <c r="B19" s="1"/>
      <c r="C19" s="10"/>
      <c r="D19" s="11"/>
      <c r="F19" s="21">
        <v>2</v>
      </c>
      <c r="G19" s="21">
        <v>2</v>
      </c>
      <c r="H19" s="35">
        <v>1</v>
      </c>
      <c r="I19" s="22">
        <v>33.6</v>
      </c>
      <c r="J19" s="23">
        <f t="shared" si="1"/>
        <v>510.5</v>
      </c>
      <c r="K19" s="24">
        <f t="shared" si="2"/>
        <v>25.200000000000003</v>
      </c>
      <c r="L19" s="25">
        <f t="shared" si="3"/>
        <v>20.257936507936506</v>
      </c>
      <c r="M19" s="44">
        <f t="shared" si="0"/>
        <v>3</v>
      </c>
    </row>
    <row r="20" spans="6:13" s="28" customFormat="1" ht="30" customHeight="1">
      <c r="F20" s="29"/>
      <c r="G20" s="30"/>
      <c r="H20" s="29"/>
      <c r="I20" s="31"/>
      <c r="J20" s="32"/>
      <c r="K20" s="33" t="s">
        <v>10</v>
      </c>
      <c r="L20" s="34">
        <f>IF(M21=0,"",AVERAGE(L10:L19))</f>
        <v>20.14676505196134</v>
      </c>
      <c r="M20" s="40">
        <f>SUM(M10:M19)</f>
        <v>20</v>
      </c>
    </row>
    <row r="21" spans="2:13" ht="12.75">
      <c r="B21" s="9"/>
      <c r="C21" s="10"/>
      <c r="D21" s="10"/>
      <c r="L21" s="14"/>
      <c r="M21" s="41">
        <f>COUNT(L10:L19)</f>
        <v>10</v>
      </c>
    </row>
    <row r="22" spans="2:13" ht="12.75">
      <c r="B22" s="9"/>
      <c r="C22" s="3"/>
      <c r="D22" s="11"/>
      <c r="G22" s="7"/>
      <c r="H22" s="1"/>
      <c r="I22" s="1"/>
      <c r="J22" s="1"/>
      <c r="M22" s="15"/>
    </row>
    <row r="23" spans="2:13" ht="12.75">
      <c r="B23" s="9"/>
      <c r="C23" s="3"/>
      <c r="D23" s="11"/>
      <c r="F23" s="1"/>
      <c r="G23" s="7"/>
      <c r="H23" s="1"/>
      <c r="I23" s="1"/>
      <c r="J23" s="1"/>
      <c r="K23" s="1"/>
      <c r="L23" s="1"/>
      <c r="M23" s="1"/>
    </row>
    <row r="24" spans="6:13" ht="12.75">
      <c r="F24" s="1"/>
      <c r="G24" s="7"/>
      <c r="H24" s="1"/>
      <c r="I24" s="1"/>
      <c r="J24" s="1"/>
      <c r="K24" s="1"/>
      <c r="L24" s="1"/>
      <c r="M24" s="1"/>
    </row>
    <row r="25" spans="6:13" ht="4.5" customHeight="1">
      <c r="F25" s="1"/>
      <c r="K25" s="1"/>
      <c r="L25" s="1"/>
      <c r="M25" s="1"/>
    </row>
    <row r="26" spans="6:13" ht="12.75">
      <c r="F26" s="1"/>
      <c r="G26" s="17"/>
      <c r="H26" s="16"/>
      <c r="I26" s="16"/>
      <c r="J26" s="16"/>
      <c r="K26" s="16"/>
      <c r="L26" s="16"/>
      <c r="M26" s="1"/>
    </row>
    <row r="27" spans="6:16" ht="12.75">
      <c r="F27" s="1"/>
      <c r="G27" s="16"/>
      <c r="H27" s="16"/>
      <c r="I27" s="16"/>
      <c r="J27" s="16"/>
      <c r="K27" s="16"/>
      <c r="L27" s="16"/>
      <c r="M27" s="1"/>
      <c r="N27" s="1"/>
      <c r="O27" s="1"/>
      <c r="P27" s="1"/>
    </row>
    <row r="28" spans="6:16" ht="12.75">
      <c r="F28" s="1"/>
      <c r="G28" s="16"/>
      <c r="H28" s="16"/>
      <c r="I28" s="16"/>
      <c r="J28" s="16"/>
      <c r="K28" s="16"/>
      <c r="L28" s="16"/>
      <c r="M28" s="1"/>
      <c r="N28" s="1"/>
      <c r="O28" s="1"/>
      <c r="P28" s="1"/>
    </row>
  </sheetData>
  <sheetProtection password="DDF7" sheet="1" objects="1" scenarios="1"/>
  <mergeCells count="6">
    <mergeCell ref="B11:C11"/>
    <mergeCell ref="B9:D9"/>
    <mergeCell ref="G3:K3"/>
    <mergeCell ref="F6:H6"/>
    <mergeCell ref="B6:D7"/>
    <mergeCell ref="B10:C1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workbookViewId="0" topLeftCell="A1">
      <selection activeCell="M21" sqref="M21"/>
    </sheetView>
  </sheetViews>
  <sheetFormatPr defaultColWidth="11.421875" defaultRowHeight="12.75"/>
  <sheetData>
    <row r="1" ht="48.75" customHeight="1"/>
  </sheetData>
  <sheetProtection password="DDF7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dcterms:created xsi:type="dcterms:W3CDTF">2003-09-16T14:35:35Z</dcterms:created>
  <dcterms:modified xsi:type="dcterms:W3CDTF">2010-10-06T17:14:21Z</dcterms:modified>
  <cp:category/>
  <cp:version/>
  <cp:contentType/>
  <cp:contentStatus/>
</cp:coreProperties>
</file>