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olision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<sst xmlns="http://schemas.openxmlformats.org/spreadsheetml/2006/main" count="15" uniqueCount="15">
  <si>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</t>
  </si>
  <si>
    <r>
      <t>v</t>
    </r>
    <r>
      <rPr>
        <b/>
        <vertAlign val="sub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(m/s)</t>
    </r>
  </si>
  <si>
    <r>
      <t>v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(m/s)</t>
    </r>
  </si>
  <si>
    <r>
      <t>v</t>
    </r>
    <r>
      <rPr>
        <b/>
        <vertAlign val="subscript"/>
        <sz val="11"/>
        <rFont val="Arial"/>
        <family val="2"/>
      </rPr>
      <t>1</t>
    </r>
    <r>
      <rPr>
        <b/>
        <vertAlign val="superscript"/>
        <sz val="11"/>
        <rFont val="Arial"/>
        <family val="2"/>
      </rPr>
      <t>*</t>
    </r>
    <r>
      <rPr>
        <b/>
        <vertAlign val="subscript"/>
        <sz val="11"/>
        <rFont val="Arial"/>
        <family val="2"/>
      </rPr>
      <t xml:space="preserve"> </t>
    </r>
    <r>
      <rPr>
        <b/>
        <sz val="11"/>
        <rFont val="Arial"/>
        <family val="2"/>
      </rPr>
      <t>(m/s)</t>
    </r>
  </si>
  <si>
    <r>
      <t>v</t>
    </r>
    <r>
      <rPr>
        <b/>
        <vertAlign val="sub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>*</t>
    </r>
    <r>
      <rPr>
        <b/>
        <vertAlign val="subscript"/>
        <sz val="11"/>
        <rFont val="Arial"/>
        <family val="2"/>
      </rPr>
      <t xml:space="preserve"> </t>
    </r>
    <r>
      <rPr>
        <b/>
        <sz val="11"/>
        <rFont val="Arial"/>
        <family val="2"/>
      </rPr>
      <t>(m/s)</t>
    </r>
  </si>
  <si>
    <r>
      <t>m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(kg)</t>
    </r>
  </si>
  <si>
    <r>
      <t>m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(kg)</t>
    </r>
  </si>
  <si>
    <t>Valores iniciales</t>
  </si>
  <si>
    <t>Comprobación</t>
  </si>
  <si>
    <t>Inelástico</t>
  </si>
  <si>
    <t>Elástico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</si>
  <si>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(kg.m-s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</si>
  <si>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(kg.m.s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</si>
  <si>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Q = Ec*- Ec</t>
  </si>
  <si>
    <t>Balance de energía cinética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</si>
</sst>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6" borderId="1" xfId="0" applyNumberFormat="1" applyFont="1" applyFill="1" applyBorder="1" applyAlignment="1" applyProtection="1">
      <alignment/>
      <protection locked="0"/>
    </xf>
    <xf numFmtId="2" fontId="8" fillId="6" borderId="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7" borderId="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2" fontId="8" fillId="0" borderId="9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0" fillId="9" borderId="13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5" xfId="0" applyFill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57150</xdr:rowOff>
    </xdr:from>
    <xdr:to>
      <xdr:col>9</xdr:col>
      <xdr:colOff>495300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95625" y="228600"/>
          <a:ext cx="3609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Colisiones frontales</a:t>
          </a:r>
        </a:p>
      </xdr:txBody>
    </xdr:sp>
    <xdr:clientData/>
  </xdr:twoCellAnchor>
  <xdr:twoCellAnchor>
    <xdr:from>
      <xdr:col>2</xdr:col>
      <xdr:colOff>28575</xdr:colOff>
      <xdr:row>1</xdr:row>
      <xdr:rowOff>38100</xdr:rowOff>
    </xdr:from>
    <xdr:to>
      <xdr:col>3</xdr:col>
      <xdr:colOff>609600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1125" y="209550"/>
          <a:ext cx="12287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 = 0 Inelástico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 = 1 Elástico</a:t>
          </a:r>
        </a:p>
      </xdr:txBody>
    </xdr:sp>
    <xdr:clientData/>
  </xdr:twoCellAnchor>
  <xdr:twoCellAnchor>
    <xdr:from>
      <xdr:col>11</xdr:col>
      <xdr:colOff>114300</xdr:colOff>
      <xdr:row>9</xdr:row>
      <xdr:rowOff>57150</xdr:rowOff>
    </xdr:from>
    <xdr:to>
      <xdr:col>14</xdr:col>
      <xdr:colOff>504825</xdr:colOff>
      <xdr:row>11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62800" y="1743075"/>
          <a:ext cx="267652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54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Introducir:
 Valores de las masas.
 Valores de las velocidades antes del choque</a:t>
          </a:r>
        </a:p>
      </xdr:txBody>
    </xdr:sp>
    <xdr:clientData/>
  </xdr:twoCellAnchor>
  <xdr:twoCellAnchor>
    <xdr:from>
      <xdr:col>11</xdr:col>
      <xdr:colOff>114300</xdr:colOff>
      <xdr:row>12</xdr:row>
      <xdr:rowOff>19050</xdr:rowOff>
    </xdr:from>
    <xdr:to>
      <xdr:col>14</xdr:col>
      <xdr:colOff>504825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162800" y="2447925"/>
          <a:ext cx="267652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54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Aunque se han escrito valores desde 0,00 hasta 1,00 para el coeficiente de restitución, estos valores pueden ser modificados.</a:t>
          </a:r>
        </a:p>
      </xdr:txBody>
    </xdr:sp>
    <xdr:clientData/>
  </xdr:twoCellAnchor>
  <xdr:twoCellAnchor>
    <xdr:from>
      <xdr:col>11</xdr:col>
      <xdr:colOff>276225</xdr:colOff>
      <xdr:row>4</xdr:row>
      <xdr:rowOff>38100</xdr:rowOff>
    </xdr:from>
    <xdr:to>
      <xdr:col>13</xdr:col>
      <xdr:colOff>600075</xdr:colOff>
      <xdr:row>6</xdr:row>
      <xdr:rowOff>228600</xdr:rowOff>
    </xdr:to>
    <xdr:grpSp>
      <xdr:nvGrpSpPr>
        <xdr:cNvPr id="5" name="Group 15"/>
        <xdr:cNvGrpSpPr>
          <a:grpSpLocks/>
        </xdr:cNvGrpSpPr>
      </xdr:nvGrpSpPr>
      <xdr:grpSpPr>
        <a:xfrm>
          <a:off x="7324725" y="723900"/>
          <a:ext cx="1847850" cy="600075"/>
          <a:chOff x="3528" y="3193"/>
          <a:chExt cx="2901" cy="955"/>
        </a:xfrm>
        <a:solidFill>
          <a:srgbClr val="FFFFFF"/>
        </a:solidFill>
      </xdr:grpSpPr>
      <xdr:sp>
        <xdr:nvSpPr>
          <xdr:cNvPr id="6" name="AutoShape 16"/>
          <xdr:cNvSpPr>
            <a:spLocks/>
          </xdr:cNvSpPr>
        </xdr:nvSpPr>
        <xdr:spPr>
          <a:xfrm>
            <a:off x="3960" y="3564"/>
            <a:ext cx="342" cy="3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45720" rIns="5400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7"/>
          <xdr:cNvSpPr>
            <a:spLocks/>
          </xdr:cNvSpPr>
        </xdr:nvSpPr>
        <xdr:spPr>
          <a:xfrm>
            <a:off x="5814" y="3554"/>
            <a:ext cx="342" cy="34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45720" rIns="5400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8"/>
          <xdr:cNvSpPr>
            <a:spLocks/>
          </xdr:cNvSpPr>
        </xdr:nvSpPr>
        <xdr:spPr>
          <a:xfrm>
            <a:off x="3528" y="3915"/>
            <a:ext cx="2901" cy="23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45720" rIns="5400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11</xdr:row>
      <xdr:rowOff>152400</xdr:rowOff>
    </xdr:from>
    <xdr:to>
      <xdr:col>1</xdr:col>
      <xdr:colOff>333375</xdr:colOff>
      <xdr:row>19</xdr:row>
      <xdr:rowOff>123825</xdr:rowOff>
    </xdr:to>
    <xdr:sp>
      <xdr:nvSpPr>
        <xdr:cNvPr id="11" name="Line 24"/>
        <xdr:cNvSpPr>
          <a:spLocks/>
        </xdr:cNvSpPr>
      </xdr:nvSpPr>
      <xdr:spPr>
        <a:xfrm>
          <a:off x="942975" y="23336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9.140625" style="0" customWidth="1"/>
    <col min="2" max="2" width="11.140625" style="0" customWidth="1"/>
    <col min="3" max="3" width="9.7109375" style="0" customWidth="1"/>
    <col min="4" max="4" width="12.421875" style="0" customWidth="1"/>
    <col min="5" max="5" width="10.421875" style="0" customWidth="1"/>
    <col min="6" max="7" width="13.57421875" style="0" customWidth="1"/>
    <col min="8" max="8" width="0.5625" style="0" customWidth="1"/>
    <col min="9" max="10" width="12.57421875" style="0" customWidth="1"/>
    <col min="11" max="11" width="20.421875" style="0" hidden="1" customWidth="1"/>
  </cols>
  <sheetData>
    <row r="1" ht="13.5" thickBot="1"/>
    <row r="2" ht="13.5" thickBot="1">
      <c r="K2" s="13" t="b">
        <f>OR(D7="",D8="",F7="",F8="")</f>
        <v>1</v>
      </c>
    </row>
    <row r="3" ht="13.5" thickBot="1">
      <c r="K3" s="14" t="str">
        <f>IF(K2=TRUE,"E","")</f>
        <v>E</v>
      </c>
    </row>
    <row r="4" ht="13.5" thickBot="1">
      <c r="K4" s="14" t="str">
        <f>IF(F7&lt;=F8,"E2","")</f>
        <v>E2</v>
      </c>
    </row>
    <row r="5" ht="12.75">
      <c r="K5" t="b">
        <f>OR(D7=0,D8=0)</f>
        <v>1</v>
      </c>
    </row>
    <row r="6" spans="3:10" ht="19.5" customHeight="1">
      <c r="C6" s="29" t="s">
        <v>7</v>
      </c>
      <c r="D6" s="30"/>
      <c r="E6" s="30"/>
      <c r="F6" s="31"/>
      <c r="G6" s="38" t="s">
        <v>14</v>
      </c>
      <c r="H6" s="21"/>
      <c r="I6" s="32" t="s">
        <v>8</v>
      </c>
      <c r="J6" s="33"/>
    </row>
    <row r="7" spans="3:10" ht="19.5" customHeight="1">
      <c r="C7" s="12" t="s">
        <v>5</v>
      </c>
      <c r="D7" s="8"/>
      <c r="E7" s="12" t="s">
        <v>1</v>
      </c>
      <c r="F7" s="9"/>
      <c r="G7" s="39"/>
      <c r="H7" s="22"/>
      <c r="I7" s="34"/>
      <c r="J7" s="35"/>
    </row>
    <row r="8" spans="3:10" ht="19.5" customHeight="1">
      <c r="C8" s="12" t="s">
        <v>6</v>
      </c>
      <c r="D8" s="8"/>
      <c r="E8" s="12" t="s">
        <v>2</v>
      </c>
      <c r="F8" s="9"/>
      <c r="G8" s="40"/>
      <c r="H8" s="23"/>
      <c r="I8" s="36"/>
      <c r="J8" s="37"/>
    </row>
    <row r="9" spans="3:10" ht="7.5" customHeight="1">
      <c r="C9" s="17"/>
      <c r="D9" s="18"/>
      <c r="E9" s="18"/>
      <c r="F9" s="18"/>
      <c r="G9" s="19"/>
      <c r="H9" s="27"/>
      <c r="I9" s="17"/>
      <c r="J9" s="19"/>
    </row>
    <row r="10" spans="3:10" ht="19.5" customHeight="1">
      <c r="C10" s="1" t="s">
        <v>0</v>
      </c>
      <c r="D10" s="1" t="s">
        <v>3</v>
      </c>
      <c r="E10" s="1" t="s">
        <v>4</v>
      </c>
      <c r="F10" s="3"/>
      <c r="G10" s="28" t="s">
        <v>13</v>
      </c>
      <c r="H10" s="24"/>
      <c r="I10" s="2" t="s">
        <v>12</v>
      </c>
      <c r="J10" s="2" t="s">
        <v>11</v>
      </c>
    </row>
    <row r="11" spans="2:11" ht="19.5" customHeight="1">
      <c r="B11" s="10" t="s">
        <v>9</v>
      </c>
      <c r="C11" s="5">
        <v>0</v>
      </c>
      <c r="D11" s="7">
        <f>IF($K$3="E","",IF($K$4="E2","",IF($K$5=TRUE,"",($D$8*$F$8*(C11+1)+$F$7*($D$7-$D$8*C11))/($D$7+$D$8))))</f>
      </c>
      <c r="E11" s="7">
        <f>IF($K$3="E","",IF($K$4="E2","",IF($K$5=TRUE,"",($D$7*$F$7*(C11+1)+$F$8*($D$8-$D$7*C11))/($D$7+$D$8))))</f>
      </c>
      <c r="F11" s="4"/>
      <c r="G11" s="6">
        <f>IF($K$3="E","",IF($K$4="E2","",0.5*($D$8*(E11^2-$F$8^2)+$D$7*(D11^2-$F$7^2))))</f>
      </c>
      <c r="H11" s="25"/>
      <c r="I11" s="6">
        <f>IF($K$3="E","",IF($K$4="E2","",($D$7*$F$7)+($D$8*$F$8)))</f>
      </c>
      <c r="J11" s="6">
        <f>IF($K$3="E","",IF($K$4="E2","",IF($K$5=TRUE,"",($D$7*D11)+($D$8*E11))))</f>
      </c>
      <c r="K11" s="20"/>
    </row>
    <row r="12" spans="2:11" ht="19.5" customHeight="1">
      <c r="B12" s="41"/>
      <c r="C12" s="5">
        <v>0.1</v>
      </c>
      <c r="D12" s="7">
        <f aca="true" t="shared" si="0" ref="D12:D21">IF($K$3="E","",IF($K$4="E2","",IF($K$5=TRUE,"",($D$8*$F$8*(C12+1)+$F$7*($D$7-$D$8*C12))/($D$7+$D$8))))</f>
      </c>
      <c r="E12" s="7">
        <f aca="true" t="shared" si="1" ref="E12:E21">IF($K$3="E","",IF($K$4="E2","",IF($K$5=TRUE,"",($D$7*$F$7*(C12+1)+$F$8*($D$8-$D$7*C12))/($D$7+$D$8))))</f>
      </c>
      <c r="F12" s="4"/>
      <c r="G12" s="6">
        <f aca="true" t="shared" si="2" ref="G12:G21">IF($K$3="E","",IF($K$4="E2","",0.5*($D$8*(E12^2-$F$8^2)+$D$7*(D12^2-$F$7^2))))</f>
      </c>
      <c r="H12" s="25"/>
      <c r="I12" s="6">
        <f aca="true" t="shared" si="3" ref="I12:I21">IF($K$3="E","",IF($K$4="E2","",($D$7*$F$7)+($D$8*$F$8)))</f>
      </c>
      <c r="J12" s="6">
        <f aca="true" t="shared" si="4" ref="J12:J21">IF($K$3="E","",IF($K$4="E2","",IF($K$5=TRUE,"",($D$7*D12)+($D$8*E12))))</f>
      </c>
      <c r="K12" s="20"/>
    </row>
    <row r="13" spans="2:11" ht="19.5" customHeight="1">
      <c r="B13" s="41"/>
      <c r="C13" s="5">
        <v>0.2</v>
      </c>
      <c r="D13" s="7">
        <f t="shared" si="0"/>
      </c>
      <c r="E13" s="7">
        <f t="shared" si="1"/>
      </c>
      <c r="F13" s="16" t="str">
        <f>IF($K$4="E2","Valores","")</f>
        <v>Valores</v>
      </c>
      <c r="G13" s="6">
        <f t="shared" si="2"/>
      </c>
      <c r="H13" s="25"/>
      <c r="I13" s="6">
        <f t="shared" si="3"/>
      </c>
      <c r="J13" s="6">
        <f t="shared" si="4"/>
      </c>
      <c r="K13" s="20"/>
    </row>
    <row r="14" spans="2:11" ht="19.5" customHeight="1">
      <c r="B14" s="41"/>
      <c r="C14" s="5">
        <v>0.3</v>
      </c>
      <c r="D14" s="7">
        <f t="shared" si="0"/>
      </c>
      <c r="E14" s="7">
        <f t="shared" si="1"/>
      </c>
      <c r="F14" s="16" t="str">
        <f>IF($K$4="E2","incorrectos","")</f>
        <v>incorrectos</v>
      </c>
      <c r="G14" s="6">
        <f t="shared" si="2"/>
      </c>
      <c r="H14" s="25"/>
      <c r="I14" s="6">
        <f t="shared" si="3"/>
      </c>
      <c r="J14" s="6">
        <f t="shared" si="4"/>
      </c>
      <c r="K14" s="20"/>
    </row>
    <row r="15" spans="2:11" ht="19.5" customHeight="1">
      <c r="B15" s="41"/>
      <c r="C15" s="5">
        <v>0.4</v>
      </c>
      <c r="D15" s="7">
        <f t="shared" si="0"/>
      </c>
      <c r="E15" s="7">
        <f t="shared" si="1"/>
      </c>
      <c r="F15" s="16" t="str">
        <f>IF($K$4="E2","de velocidad","")</f>
        <v>de velocidad</v>
      </c>
      <c r="G15" s="6">
        <f t="shared" si="2"/>
      </c>
      <c r="H15" s="25"/>
      <c r="I15" s="6">
        <f t="shared" si="3"/>
      </c>
      <c r="J15" s="6">
        <f t="shared" si="4"/>
      </c>
      <c r="K15" s="20"/>
    </row>
    <row r="16" spans="2:11" ht="19.5" customHeight="1">
      <c r="B16" s="41"/>
      <c r="C16" s="5">
        <v>0.5</v>
      </c>
      <c r="D16" s="7">
        <f t="shared" si="0"/>
      </c>
      <c r="E16" s="7">
        <f t="shared" si="1"/>
      </c>
      <c r="F16" s="15" t="str">
        <f>IF($K$4="E2","No existe","")</f>
        <v>No existe</v>
      </c>
      <c r="G16" s="6">
        <f t="shared" si="2"/>
      </c>
      <c r="H16" s="25"/>
      <c r="I16" s="6">
        <f t="shared" si="3"/>
      </c>
      <c r="J16" s="6">
        <f t="shared" si="4"/>
      </c>
      <c r="K16" s="20"/>
    </row>
    <row r="17" spans="2:11" ht="19.5" customHeight="1">
      <c r="B17" s="41"/>
      <c r="C17" s="5">
        <v>0.6</v>
      </c>
      <c r="D17" s="7">
        <f t="shared" si="0"/>
      </c>
      <c r="E17" s="7">
        <f t="shared" si="1"/>
      </c>
      <c r="F17" s="15" t="str">
        <f>IF($K$4="E2","choque","")</f>
        <v>choque</v>
      </c>
      <c r="G17" s="6">
        <f t="shared" si="2"/>
      </c>
      <c r="H17" s="25"/>
      <c r="I17" s="6">
        <f t="shared" si="3"/>
      </c>
      <c r="J17" s="6">
        <f t="shared" si="4"/>
      </c>
      <c r="K17" s="20"/>
    </row>
    <row r="18" spans="2:11" ht="19.5" customHeight="1">
      <c r="B18" s="41"/>
      <c r="C18" s="5">
        <v>0.7</v>
      </c>
      <c r="D18" s="7">
        <f t="shared" si="0"/>
      </c>
      <c r="E18" s="7">
        <f t="shared" si="1"/>
      </c>
      <c r="G18" s="6">
        <f t="shared" si="2"/>
      </c>
      <c r="H18" s="25"/>
      <c r="I18" s="6">
        <f t="shared" si="3"/>
      </c>
      <c r="J18" s="6">
        <f t="shared" si="4"/>
      </c>
      <c r="K18" s="20"/>
    </row>
    <row r="19" spans="2:11" ht="19.5" customHeight="1">
      <c r="B19" s="41"/>
      <c r="C19" s="5">
        <v>0.8</v>
      </c>
      <c r="D19" s="7">
        <f t="shared" si="0"/>
      </c>
      <c r="E19" s="7">
        <f t="shared" si="1"/>
      </c>
      <c r="F19" s="4"/>
      <c r="G19" s="6">
        <f t="shared" si="2"/>
      </c>
      <c r="H19" s="25"/>
      <c r="I19" s="6">
        <f t="shared" si="3"/>
      </c>
      <c r="J19" s="6">
        <f t="shared" si="4"/>
      </c>
      <c r="K19" s="20"/>
    </row>
    <row r="20" spans="2:11" ht="19.5" customHeight="1">
      <c r="B20" s="41"/>
      <c r="C20" s="5">
        <v>0.9</v>
      </c>
      <c r="D20" s="7">
        <f t="shared" si="0"/>
      </c>
      <c r="E20" s="7">
        <f t="shared" si="1"/>
      </c>
      <c r="F20" s="4"/>
      <c r="G20" s="6">
        <f t="shared" si="2"/>
      </c>
      <c r="H20" s="25"/>
      <c r="I20" s="6">
        <f t="shared" si="3"/>
      </c>
      <c r="J20" s="6">
        <f t="shared" si="4"/>
      </c>
      <c r="K20" s="20"/>
    </row>
    <row r="21" spans="2:11" ht="19.5" customHeight="1">
      <c r="B21" s="10" t="s">
        <v>10</v>
      </c>
      <c r="C21" s="5">
        <v>1</v>
      </c>
      <c r="D21" s="7">
        <f t="shared" si="0"/>
      </c>
      <c r="E21" s="7">
        <f t="shared" si="1"/>
      </c>
      <c r="F21" s="11"/>
      <c r="G21" s="6">
        <f t="shared" si="2"/>
      </c>
      <c r="H21" s="26"/>
      <c r="I21" s="6">
        <f t="shared" si="3"/>
      </c>
      <c r="J21" s="6">
        <f t="shared" si="4"/>
      </c>
      <c r="K21" s="20"/>
    </row>
  </sheetData>
  <sheetProtection/>
  <mergeCells count="4">
    <mergeCell ref="C6:F6"/>
    <mergeCell ref="I6:J8"/>
    <mergeCell ref="G6:G8"/>
    <mergeCell ref="B12:B20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cp:lastPrinted>2006-12-03T18:16:39Z</cp:lastPrinted>
  <dcterms:created xsi:type="dcterms:W3CDTF">2006-11-30T15:38:42Z</dcterms:created>
  <dcterms:modified xsi:type="dcterms:W3CDTF">2010-12-21T18:20:50Z</dcterms:modified>
  <cp:category/>
  <cp:version/>
  <cp:contentType/>
  <cp:contentStatus/>
</cp:coreProperties>
</file>